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id\Desktop\"/>
    </mc:Choice>
  </mc:AlternateContent>
  <xr:revisionPtr revIDLastSave="0" documentId="13_ncr:1_{1D21A45E-CCD3-4D50-AC76-EA5E4DF4FFA0}" xr6:coauthVersionLast="40" xr6:coauthVersionMax="40" xr10:uidLastSave="{00000000-0000-0000-0000-000000000000}"/>
  <bookViews>
    <workbookView xWindow="-120" yWindow="-120" windowWidth="29040" windowHeight="15840" xr2:uid="{1288F5DA-0862-4447-A333-1F657363E18E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" l="1"/>
  <c r="D20" i="1"/>
  <c r="B11" i="1" l="1"/>
  <c r="D22" i="1" l="1"/>
  <c r="D23" i="1"/>
  <c r="D24" i="1"/>
  <c r="D27" i="1"/>
  <c r="D32" i="1"/>
  <c r="D28" i="1"/>
  <c r="D25" i="1"/>
  <c r="D29" i="1"/>
  <c r="D33" i="1"/>
  <c r="D30" i="1"/>
  <c r="D31" i="1"/>
  <c r="D34" i="1"/>
  <c r="D36" i="1"/>
  <c r="D39" i="1"/>
  <c r="D35" i="1"/>
  <c r="D37" i="1"/>
  <c r="D40" i="1"/>
  <c r="D38" i="1"/>
  <c r="D41" i="1"/>
  <c r="D42" i="1"/>
  <c r="D21" i="1"/>
  <c r="D19" i="1"/>
  <c r="B13" i="1" l="1"/>
  <c r="B12" i="1"/>
  <c r="B16" i="1" l="1"/>
  <c r="B14" i="1"/>
  <c r="B15" i="1" s="1"/>
  <c r="F20" i="1" l="1"/>
  <c r="F32" i="1"/>
  <c r="F26" i="1"/>
  <c r="F34" i="1"/>
  <c r="F25" i="1"/>
  <c r="F41" i="1"/>
  <c r="F33" i="1"/>
  <c r="F24" i="1"/>
  <c r="F22" i="1"/>
  <c r="F38" i="1"/>
  <c r="F21" i="1"/>
  <c r="F19" i="1"/>
  <c r="F42" i="1"/>
  <c r="F40" i="1"/>
  <c r="F23" i="1"/>
  <c r="F39" i="1"/>
  <c r="F31" i="1"/>
  <c r="F30" i="1"/>
  <c r="F29" i="1"/>
  <c r="F36" i="1"/>
  <c r="F27" i="1"/>
  <c r="F28" i="1"/>
  <c r="F37" i="1"/>
  <c r="F35" i="1"/>
</calcChain>
</file>

<file path=xl/sharedStrings.xml><?xml version="1.0" encoding="utf-8"?>
<sst xmlns="http://schemas.openxmlformats.org/spreadsheetml/2006/main" count="59" uniqueCount="53">
  <si>
    <t>Vmpp:</t>
  </si>
  <si>
    <t>Impp:</t>
  </si>
  <si>
    <t>Volts</t>
  </si>
  <si>
    <t>Amps</t>
  </si>
  <si>
    <t>Watts</t>
  </si>
  <si>
    <t># of Parallel Strings:</t>
  </si>
  <si>
    <t>Total Vmpp:</t>
  </si>
  <si>
    <t>Total Impp:</t>
  </si>
  <si>
    <t>s</t>
  </si>
  <si>
    <t>p</t>
  </si>
  <si>
    <t>Total Power:</t>
  </si>
  <si>
    <t>Ohms</t>
  </si>
  <si>
    <t>Common Element Sizes:</t>
  </si>
  <si>
    <t xml:space="preserve">Plus 25% safety: </t>
  </si>
  <si>
    <t>Note: Make sure you use wire with a high enough ampacity</t>
  </si>
  <si>
    <t>Total # of Panels:</t>
  </si>
  <si>
    <t>Panels</t>
  </si>
  <si>
    <t># of Panels in Series:</t>
  </si>
  <si>
    <t>MPP Resistance:</t>
  </si>
  <si>
    <t>https://amzn.to/2MU6nmp</t>
  </si>
  <si>
    <t>https://amzn.to/2TzHcIH</t>
  </si>
  <si>
    <t>https://amzn.to/2UKPxZY</t>
  </si>
  <si>
    <t>https://amzn.to/2Df1GiU</t>
  </si>
  <si>
    <t>https://amzn.to/2SxIvKP</t>
  </si>
  <si>
    <t>https://amzn.to/2GsCCIv</t>
  </si>
  <si>
    <t>https://amzn.to/2UKWWbP</t>
  </si>
  <si>
    <t>https://amzn.to/2t9x3GP</t>
  </si>
  <si>
    <t>Element Wrench</t>
  </si>
  <si>
    <t>https://amzn.to/2t7AZYz</t>
  </si>
  <si>
    <t>https://amzn.to/2DWeXyf</t>
  </si>
  <si>
    <t>https://amzn.to/2MRvmXM</t>
  </si>
  <si>
    <t>https://amzn.to/2DdcsGg</t>
  </si>
  <si>
    <t>Match:</t>
  </si>
  <si>
    <t>https://amzn.to/2t9diiM</t>
  </si>
  <si>
    <t>https://amzn.to/2WM5scz</t>
  </si>
  <si>
    <t>https://amzn.to/2WM6Bkn</t>
  </si>
  <si>
    <t>https://amzn.to/2WLhjrm</t>
  </si>
  <si>
    <t>https://amzn.to/2WIUu7r</t>
  </si>
  <si>
    <t>https://amzn.to/2t9z1Hd</t>
  </si>
  <si>
    <t>https://amzn.to/2HY9drT</t>
  </si>
  <si>
    <t>https://amzn.to/2DYPcgP</t>
  </si>
  <si>
    <t>https://amzn.to/2WNDmxE</t>
  </si>
  <si>
    <t>https://amzn.to/2HUgjgU</t>
  </si>
  <si>
    <t>https://amzn.to/2HXaiAp</t>
  </si>
  <si>
    <t>https://amzn.to/2BqWZlT</t>
  </si>
  <si>
    <t>https://amzn.to/2DVAGX3</t>
  </si>
  <si>
    <t>https://amzn.to/2HWXAl4</t>
  </si>
  <si>
    <t>Solar Panel Information:</t>
  </si>
  <si>
    <t>Solar PV to Water Heater Calculator</t>
  </si>
  <si>
    <t>www.davidpoz.com</t>
  </si>
  <si>
    <t>Fill in the yellow cells:</t>
  </si>
  <si>
    <t>Adapter Kit</t>
  </si>
  <si>
    <t>“As an Amazon Associate I earn from qualifying purchases.”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</si>
</sst>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00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1111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6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8" xfId="0" applyFont="1" applyBorder="1"/>
    <xf numFmtId="0" fontId="1" fillId="0" borderId="0" xfId="0" applyFont="1" applyFill="1"/>
    <xf numFmtId="0" fontId="1" fillId="0" borderId="0" xfId="0" applyFont="1" applyFill="1" applyBorder="1"/>
    <xf numFmtId="164" fontId="1" fillId="0" borderId="0" xfId="0" applyNumberFormat="1" applyFont="1" applyFill="1"/>
    <xf numFmtId="0" fontId="2" fillId="0" borderId="0" xfId="0" applyFont="1"/>
    <xf numFmtId="0" fontId="2" fillId="0" borderId="0" xfId="0" applyFont="1" applyFill="1"/>
    <xf numFmtId="165" fontId="1" fillId="0" borderId="0" xfId="0" applyNumberFormat="1" applyFont="1"/>
    <xf numFmtId="165" fontId="1" fillId="0" borderId="0" xfId="0" applyNumberFormat="1" applyFont="1" applyFill="1"/>
    <xf numFmtId="0" fontId="1" fillId="2" borderId="2" xfId="0" applyFont="1" applyFill="1" applyBorder="1"/>
    <xf numFmtId="0" fontId="1" fillId="2" borderId="0" xfId="0" applyFont="1" applyFill="1" applyBorder="1"/>
    <xf numFmtId="0" fontId="1" fillId="2" borderId="7" xfId="0" applyFont="1" applyFill="1" applyBorder="1"/>
    <xf numFmtId="0" fontId="1" fillId="0" borderId="0" xfId="0" applyFont="1" applyAlignment="1">
      <alignment horizontal="center"/>
    </xf>
    <xf numFmtId="0" fontId="4" fillId="0" borderId="0" xfId="1" applyAlignment="1">
      <alignment horizontal="center"/>
    </xf>
    <xf numFmtId="0" fontId="4" fillId="0" borderId="0" xfId="1"/>
    <xf numFmtId="0" fontId="3" fillId="0" borderId="0" xfId="0" applyFont="1" applyAlignment="1">
      <alignment horizontal="center"/>
    </xf>
    <xf numFmtId="0" fontId="4" fillId="0" borderId="0" xfId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/>
    <xf numFmtId="0" fontId="2" fillId="2" borderId="0" xfId="0" applyFont="1" applyFill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amzn.to/2WIUu7r" TargetMode="External"/><Relationship Id="rId2" Type="http://schemas.openxmlformats.org/officeDocument/2006/relationships/hyperlink" Target="https://amzn.to/2SxIvKP" TargetMode="External"/><Relationship Id="rId1" Type="http://schemas.openxmlformats.org/officeDocument/2006/relationships/hyperlink" Target="http://www.davidpoz.com/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588321-AB30-4DA0-955C-02F9BB78436A}">
  <dimension ref="A1:V48"/>
  <sheetViews>
    <sheetView tabSelected="1" workbookViewId="0">
      <selection activeCell="F10" sqref="F10"/>
    </sheetView>
  </sheetViews>
  <sheetFormatPr defaultRowHeight="15.75" x14ac:dyDescent="0.25"/>
  <cols>
    <col min="1" max="1" width="27.85546875" style="1" bestFit="1" customWidth="1"/>
    <col min="2" max="2" width="9.140625" style="1"/>
    <col min="3" max="3" width="10.140625" style="1" bestFit="1" customWidth="1"/>
    <col min="4" max="4" width="9.140625" style="1"/>
    <col min="5" max="5" width="3" style="1" customWidth="1"/>
    <col min="6" max="16384" width="9.140625" style="1"/>
  </cols>
  <sheetData>
    <row r="1" spans="1:22" ht="21" x14ac:dyDescent="0.35">
      <c r="A1" s="21" t="s">
        <v>48</v>
      </c>
      <c r="B1" s="21"/>
      <c r="C1" s="21"/>
      <c r="D1" s="21"/>
      <c r="E1" s="21"/>
      <c r="F1" s="21"/>
    </row>
    <row r="2" spans="1:22" x14ac:dyDescent="0.25">
      <c r="A2" s="22" t="s">
        <v>49</v>
      </c>
      <c r="B2" s="23"/>
      <c r="C2" s="23"/>
      <c r="D2" s="23"/>
      <c r="E2" s="23"/>
      <c r="F2" s="23"/>
    </row>
    <row r="3" spans="1:22" x14ac:dyDescent="0.25">
      <c r="A3" s="19"/>
      <c r="B3" s="18"/>
      <c r="C3" s="18"/>
      <c r="D3" s="18"/>
      <c r="E3" s="18"/>
      <c r="F3" s="18"/>
    </row>
    <row r="4" spans="1:22" x14ac:dyDescent="0.25">
      <c r="A4" s="25" t="s">
        <v>50</v>
      </c>
    </row>
    <row r="5" spans="1:22" ht="16.5" thickBot="1" x14ac:dyDescent="0.3">
      <c r="A5" s="11" t="s">
        <v>47</v>
      </c>
    </row>
    <row r="6" spans="1:22" x14ac:dyDescent="0.25">
      <c r="A6" s="2" t="s">
        <v>0</v>
      </c>
      <c r="B6" s="15"/>
      <c r="C6" s="3" t="s">
        <v>2</v>
      </c>
    </row>
    <row r="7" spans="1:22" x14ac:dyDescent="0.25">
      <c r="A7" s="4" t="s">
        <v>1</v>
      </c>
      <c r="B7" s="16"/>
      <c r="C7" s="5" t="s">
        <v>3</v>
      </c>
    </row>
    <row r="8" spans="1:22" x14ac:dyDescent="0.25">
      <c r="A8" s="4" t="s">
        <v>17</v>
      </c>
      <c r="B8" s="16"/>
      <c r="C8" s="5" t="s">
        <v>8</v>
      </c>
    </row>
    <row r="9" spans="1:22" ht="16.5" thickBot="1" x14ac:dyDescent="0.3">
      <c r="A9" s="6" t="s">
        <v>5</v>
      </c>
      <c r="B9" s="17"/>
      <c r="C9" s="7" t="s">
        <v>9</v>
      </c>
    </row>
    <row r="11" spans="1:22" x14ac:dyDescent="0.25">
      <c r="A11" s="1" t="s">
        <v>15</v>
      </c>
      <c r="B11" s="1">
        <f>B8*B9</f>
        <v>0</v>
      </c>
      <c r="C11" s="1" t="s">
        <v>16</v>
      </c>
    </row>
    <row r="12" spans="1:22" x14ac:dyDescent="0.25">
      <c r="A12" s="1" t="s">
        <v>6</v>
      </c>
      <c r="B12" s="1">
        <f>B6*B8</f>
        <v>0</v>
      </c>
      <c r="C12" s="1" t="s">
        <v>2</v>
      </c>
    </row>
    <row r="13" spans="1:22" x14ac:dyDescent="0.25">
      <c r="A13" s="1" t="s">
        <v>7</v>
      </c>
      <c r="B13" s="1">
        <f>B7*B9</f>
        <v>0</v>
      </c>
      <c r="C13" s="1" t="s">
        <v>3</v>
      </c>
    </row>
    <row r="14" spans="1:22" x14ac:dyDescent="0.25">
      <c r="A14" s="1" t="s">
        <v>10</v>
      </c>
      <c r="B14" s="1">
        <f>B12*B13</f>
        <v>0</v>
      </c>
      <c r="C14" s="1" t="s">
        <v>4</v>
      </c>
    </row>
    <row r="15" spans="1:22" x14ac:dyDescent="0.25">
      <c r="A15" s="1" t="s">
        <v>13</v>
      </c>
      <c r="B15" s="8">
        <f>B14*1.25</f>
        <v>0</v>
      </c>
      <c r="C15" s="8" t="s">
        <v>4</v>
      </c>
    </row>
    <row r="16" spans="1:22" x14ac:dyDescent="0.25">
      <c r="A16" s="1" t="s">
        <v>18</v>
      </c>
      <c r="B16" s="8" t="e">
        <f>B12/B13</f>
        <v>#DIV/0!</v>
      </c>
      <c r="C16" s="8" t="s">
        <v>11</v>
      </c>
      <c r="D16" s="9"/>
      <c r="E16" s="9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</row>
    <row r="17" spans="1:22" x14ac:dyDescent="0.25"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</row>
    <row r="18" spans="1:22" x14ac:dyDescent="0.25">
      <c r="A18" s="11" t="s">
        <v>12</v>
      </c>
      <c r="B18" s="11" t="s">
        <v>2</v>
      </c>
      <c r="C18" s="11" t="s">
        <v>4</v>
      </c>
      <c r="D18" s="11" t="s">
        <v>11</v>
      </c>
      <c r="F18" s="12" t="s">
        <v>32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10"/>
      <c r="U18" s="8"/>
      <c r="V18" s="8"/>
    </row>
    <row r="19" spans="1:22" x14ac:dyDescent="0.25">
      <c r="A19" s="20" t="s">
        <v>25</v>
      </c>
      <c r="B19" s="1">
        <v>240</v>
      </c>
      <c r="C19" s="1">
        <v>6500</v>
      </c>
      <c r="D19" s="13">
        <f t="shared" ref="D19:D42" si="0">(B19*B19)/C19</f>
        <v>8.861538461538462</v>
      </c>
      <c r="F19" s="8" t="e">
        <f>IF(AND(C19&gt;=B15, D19&gt;=B16, D19&lt;(B16*1.33)),"GOOD","")</f>
        <v>#DIV/0!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10"/>
      <c r="U19" s="8"/>
      <c r="V19" s="8"/>
    </row>
    <row r="20" spans="1:22" x14ac:dyDescent="0.25">
      <c r="A20" s="20" t="s">
        <v>29</v>
      </c>
      <c r="B20" s="1">
        <v>240</v>
      </c>
      <c r="C20" s="1">
        <v>6000</v>
      </c>
      <c r="D20" s="13">
        <f t="shared" ref="D20" si="1">(B20*B20)/C20</f>
        <v>9.6</v>
      </c>
      <c r="F20" s="8" t="e">
        <f>IF(AND(C20&gt;=B15, D20&gt;=B16, D20&lt;(B16*1.33)),"GOOD","")</f>
        <v>#DIV/0!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10"/>
      <c r="U20" s="8"/>
      <c r="V20" s="8"/>
    </row>
    <row r="21" spans="1:22" x14ac:dyDescent="0.25">
      <c r="A21" s="20" t="s">
        <v>24</v>
      </c>
      <c r="B21" s="8">
        <v>240</v>
      </c>
      <c r="C21" s="8">
        <v>5500</v>
      </c>
      <c r="D21" s="14">
        <f t="shared" si="0"/>
        <v>10.472727272727273</v>
      </c>
      <c r="F21" s="8" t="e">
        <f>IF(AND(C21&gt;=B15, D21&gt;=B16, D21&lt;(B16*1.33)),"GOOD","")</f>
        <v>#DIV/0!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</row>
    <row r="22" spans="1:22" x14ac:dyDescent="0.25">
      <c r="A22" s="20" t="s">
        <v>23</v>
      </c>
      <c r="B22" s="1">
        <v>240</v>
      </c>
      <c r="C22" s="1">
        <v>4500</v>
      </c>
      <c r="D22" s="13">
        <f t="shared" si="0"/>
        <v>12.8</v>
      </c>
      <c r="F22" s="8" t="e">
        <f>IF(AND(C22&gt;=B15, D22&gt;=B16, D22&lt;(B16*1.33)),"GOOD","")</f>
        <v>#DIV/0!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</row>
    <row r="23" spans="1:22" x14ac:dyDescent="0.25">
      <c r="A23" s="20" t="s">
        <v>30</v>
      </c>
      <c r="B23" s="8">
        <v>240</v>
      </c>
      <c r="C23" s="8">
        <v>3800</v>
      </c>
      <c r="D23" s="14">
        <f t="shared" si="0"/>
        <v>15.157894736842104</v>
      </c>
      <c r="F23" s="8" t="e">
        <f>IF(AND(C23&gt;=B15, D23&gt;=B16, D23&lt;(B16*1.33)),"GOOD","")</f>
        <v>#DIV/0!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</row>
    <row r="24" spans="1:22" x14ac:dyDescent="0.25">
      <c r="A24" s="20" t="s">
        <v>22</v>
      </c>
      <c r="B24" s="8">
        <v>240</v>
      </c>
      <c r="C24" s="8">
        <v>3500</v>
      </c>
      <c r="D24" s="14">
        <f t="shared" si="0"/>
        <v>16.457142857142856</v>
      </c>
      <c r="F24" s="8" t="e">
        <f>IF(AND(C24&gt;=B15, D24&gt;=B16, D24&lt;(B16*1.33)),"GOOD","")</f>
        <v>#DIV/0!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</row>
    <row r="25" spans="1:22" x14ac:dyDescent="0.25">
      <c r="A25" s="20" t="s">
        <v>21</v>
      </c>
      <c r="B25" s="8">
        <v>240</v>
      </c>
      <c r="C25" s="8">
        <v>2500</v>
      </c>
      <c r="D25" s="14">
        <f t="shared" si="0"/>
        <v>23.04</v>
      </c>
      <c r="F25" s="8" t="e">
        <f>IF(AND(C25&gt;=B15, D25&gt;=B16, D25&lt;(B16*1.33)),"GOOD","")</f>
        <v>#DIV/0!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</row>
    <row r="26" spans="1:22" x14ac:dyDescent="0.25">
      <c r="A26" s="20" t="s">
        <v>31</v>
      </c>
      <c r="B26" s="8">
        <v>240</v>
      </c>
      <c r="C26" s="8">
        <v>2000</v>
      </c>
      <c r="D26" s="14">
        <f t="shared" ref="D26" si="2">(B26*B26)/C26</f>
        <v>28.8</v>
      </c>
      <c r="F26" s="8" t="e">
        <f>IF(AND(C26&gt;=B15, D26&gt;=B16, D26&lt;(B16*1.33)),"GOOD","")</f>
        <v>#DIV/0!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</row>
    <row r="27" spans="1:22" x14ac:dyDescent="0.25">
      <c r="A27" s="20" t="s">
        <v>19</v>
      </c>
      <c r="B27" s="8">
        <v>120</v>
      </c>
      <c r="C27" s="8">
        <v>2000</v>
      </c>
      <c r="D27" s="14">
        <f t="shared" si="0"/>
        <v>7.2</v>
      </c>
      <c r="F27" s="8" t="e">
        <f>IF(AND(C27&gt;=B15, D27&gt;=B16, D27&lt;(B16*1.33)),"GOOD","")</f>
        <v>#DIV/0!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</row>
    <row r="28" spans="1:22" x14ac:dyDescent="0.25">
      <c r="A28" s="20" t="s">
        <v>33</v>
      </c>
      <c r="B28" s="8">
        <v>120</v>
      </c>
      <c r="C28" s="8">
        <v>1650</v>
      </c>
      <c r="D28" s="14">
        <f t="shared" si="0"/>
        <v>8.7272727272727266</v>
      </c>
      <c r="F28" s="8" t="e">
        <f>IF(AND(C28&gt;=B15, D28&gt;=B16, D28&lt;(B16*1.33)),"GOOD","")</f>
        <v>#DIV/0!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29" spans="1:22" x14ac:dyDescent="0.25">
      <c r="A29" s="20" t="s">
        <v>34</v>
      </c>
      <c r="B29" s="8">
        <v>120</v>
      </c>
      <c r="C29" s="8">
        <v>1500</v>
      </c>
      <c r="D29" s="14">
        <f t="shared" si="0"/>
        <v>9.6</v>
      </c>
      <c r="F29" s="8" t="e">
        <f>IF(AND(C29&gt;=B15, D29&gt;=B16, D29&lt;(B16*1.33)),"GOOD","")</f>
        <v>#DIV/0!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</row>
    <row r="30" spans="1:22" x14ac:dyDescent="0.25">
      <c r="A30" s="20" t="s">
        <v>35</v>
      </c>
      <c r="B30" s="8">
        <v>120</v>
      </c>
      <c r="C30" s="8">
        <v>1440</v>
      </c>
      <c r="D30" s="14">
        <f t="shared" si="0"/>
        <v>10</v>
      </c>
      <c r="F30" s="8" t="e">
        <f>IF(AND(C30&gt;=B15, D30&gt;=B16, D30&lt;(B16*1.33)),"GOOD","")</f>
        <v>#DIV/0!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</row>
    <row r="31" spans="1:22" x14ac:dyDescent="0.25">
      <c r="A31" s="20" t="s">
        <v>20</v>
      </c>
      <c r="B31" s="1">
        <v>120</v>
      </c>
      <c r="C31" s="1">
        <v>1000</v>
      </c>
      <c r="D31" s="13">
        <f t="shared" si="0"/>
        <v>14.4</v>
      </c>
      <c r="F31" s="8" t="e">
        <f>IF(AND(C31&gt;=B15, D31&gt;=B16, D31&lt;(B16*1.33)),"GOOD","")</f>
        <v>#DIV/0!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</row>
    <row r="32" spans="1:22" x14ac:dyDescent="0.25">
      <c r="A32" s="20" t="s">
        <v>38</v>
      </c>
      <c r="B32" s="8">
        <v>48</v>
      </c>
      <c r="C32" s="8">
        <v>2000</v>
      </c>
      <c r="D32" s="14">
        <f t="shared" si="0"/>
        <v>1.1519999999999999</v>
      </c>
      <c r="F32" s="8" t="e">
        <f>IF(AND(C32&gt;=B15, D32&gt;=B16, D32&lt;(B16*1.33)),"GOOD","")</f>
        <v>#DIV/0!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</row>
    <row r="33" spans="1:22" x14ac:dyDescent="0.25">
      <c r="A33" s="20" t="s">
        <v>36</v>
      </c>
      <c r="B33" s="8">
        <v>48</v>
      </c>
      <c r="C33" s="8">
        <v>1500</v>
      </c>
      <c r="D33" s="14">
        <f t="shared" si="0"/>
        <v>1.536</v>
      </c>
      <c r="F33" s="8" t="e">
        <f>IF(AND(C33&gt;=B15, D33&gt;=B16, D33&lt;(B16*1.33)),"GOOD","")</f>
        <v>#DIV/0!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</row>
    <row r="34" spans="1:22" x14ac:dyDescent="0.25">
      <c r="A34" s="20" t="s">
        <v>39</v>
      </c>
      <c r="B34" s="1">
        <v>48</v>
      </c>
      <c r="C34" s="1">
        <v>1000</v>
      </c>
      <c r="D34" s="13">
        <f t="shared" si="0"/>
        <v>2.3039999999999998</v>
      </c>
      <c r="F34" s="8" t="e">
        <f>IF(AND(C34&gt;=B15, D34&gt;=B16, D34&lt;(B16*1.33)),"GOOD","")</f>
        <v>#DIV/0!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</row>
    <row r="35" spans="1:22" x14ac:dyDescent="0.25">
      <c r="A35" s="20" t="s">
        <v>40</v>
      </c>
      <c r="B35" s="1">
        <v>48</v>
      </c>
      <c r="C35" s="1">
        <v>600</v>
      </c>
      <c r="D35" s="13">
        <f t="shared" si="0"/>
        <v>3.84</v>
      </c>
      <c r="F35" s="8" t="e">
        <f>IF(AND(C35&gt;=B15, D35&gt;=B16, D35&lt;(B16*1.33)),"GOOD","")</f>
        <v>#DIV/0!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</row>
    <row r="36" spans="1:22" x14ac:dyDescent="0.25">
      <c r="A36" s="20" t="s">
        <v>41</v>
      </c>
      <c r="B36" s="1">
        <v>24</v>
      </c>
      <c r="C36" s="1">
        <v>900</v>
      </c>
      <c r="D36" s="13">
        <f t="shared" si="0"/>
        <v>0.64</v>
      </c>
      <c r="F36" s="8" t="e">
        <f>IF(AND(C36&gt;=B15, D36&gt;=B16, D36&lt;(B16*1.33)),"GOOD","")</f>
        <v>#DIV/0!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</row>
    <row r="37" spans="1:22" x14ac:dyDescent="0.25">
      <c r="A37" s="20" t="s">
        <v>37</v>
      </c>
      <c r="B37" s="1">
        <v>24</v>
      </c>
      <c r="C37" s="1">
        <v>600</v>
      </c>
      <c r="D37" s="13">
        <f t="shared" si="0"/>
        <v>0.96</v>
      </c>
      <c r="F37" s="8" t="e">
        <f>IF(AND(C37&gt;=B15, D37&gt;=B16, D37&lt;(B16*1.33)),"GOOD","")</f>
        <v>#DIV/0!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</row>
    <row r="38" spans="1:22" x14ac:dyDescent="0.25">
      <c r="A38" s="20" t="s">
        <v>42</v>
      </c>
      <c r="B38" s="1">
        <v>24</v>
      </c>
      <c r="C38" s="1">
        <v>300</v>
      </c>
      <c r="D38" s="13">
        <f t="shared" si="0"/>
        <v>1.92</v>
      </c>
      <c r="F38" s="8" t="e">
        <f>IF(AND(C38&gt;=B15, D38&gt;=B16, D38&lt;(B16*1.33)),"GOOD","")</f>
        <v>#DIV/0!</v>
      </c>
    </row>
    <row r="39" spans="1:22" x14ac:dyDescent="0.25">
      <c r="A39" s="20" t="s">
        <v>46</v>
      </c>
      <c r="B39" s="1">
        <v>12</v>
      </c>
      <c r="C39" s="1">
        <v>700</v>
      </c>
      <c r="D39" s="13">
        <f t="shared" si="0"/>
        <v>0.20571428571428571</v>
      </c>
      <c r="F39" s="8" t="e">
        <f>IF(AND(C39&gt;=B15, D39&gt;=B16, D39&lt;(B16*1.33)),"GOOD","")</f>
        <v>#DIV/0!</v>
      </c>
    </row>
    <row r="40" spans="1:22" x14ac:dyDescent="0.25">
      <c r="A40" s="20" t="s">
        <v>43</v>
      </c>
      <c r="B40" s="1">
        <v>12</v>
      </c>
      <c r="C40" s="1">
        <v>600</v>
      </c>
      <c r="D40" s="13">
        <f t="shared" si="0"/>
        <v>0.24</v>
      </c>
      <c r="F40" s="8" t="e">
        <f>IF(AND(C40&gt;=B15, D40&gt;=B16, D40&lt;(B16*1.33)),"GOOD","")</f>
        <v>#DIV/0!</v>
      </c>
    </row>
    <row r="41" spans="1:22" x14ac:dyDescent="0.25">
      <c r="A41" s="20" t="s">
        <v>45</v>
      </c>
      <c r="B41" s="1">
        <v>12</v>
      </c>
      <c r="C41" s="1">
        <v>300</v>
      </c>
      <c r="D41" s="13">
        <f t="shared" si="0"/>
        <v>0.48</v>
      </c>
      <c r="F41" s="8" t="e">
        <f>IF(AND(C41&gt;=B15, D41&gt;=B16, D41&lt;(B16*1.33)),"GOOD","")</f>
        <v>#DIV/0!</v>
      </c>
    </row>
    <row r="42" spans="1:22" x14ac:dyDescent="0.25">
      <c r="A42" s="20" t="s">
        <v>44</v>
      </c>
      <c r="B42" s="1">
        <v>12</v>
      </c>
      <c r="C42" s="1">
        <v>150</v>
      </c>
      <c r="D42" s="13">
        <f t="shared" si="0"/>
        <v>0.96</v>
      </c>
      <c r="F42" s="8" t="e">
        <f>IF(AND(C42&gt;=B15, D42&gt;=B16, D42&lt;(B16*1.33)),"GOOD","")</f>
        <v>#DIV/0!</v>
      </c>
    </row>
    <row r="44" spans="1:22" x14ac:dyDescent="0.25">
      <c r="A44" s="20" t="s">
        <v>26</v>
      </c>
      <c r="B44" s="1" t="s">
        <v>27</v>
      </c>
    </row>
    <row r="45" spans="1:22" x14ac:dyDescent="0.25">
      <c r="A45" s="20" t="s">
        <v>28</v>
      </c>
      <c r="B45" s="1" t="s">
        <v>51</v>
      </c>
    </row>
    <row r="47" spans="1:22" x14ac:dyDescent="0.25">
      <c r="A47" s="1" t="s">
        <v>14</v>
      </c>
    </row>
    <row r="48" spans="1:22" x14ac:dyDescent="0.25">
      <c r="A48" s="24" t="s">
        <v>52</v>
      </c>
    </row>
  </sheetData>
  <mergeCells count="2">
    <mergeCell ref="A1:F1"/>
    <mergeCell ref="A2:F2"/>
  </mergeCells>
  <hyperlinks>
    <hyperlink ref="A2" r:id="rId1" xr:uid="{8D8962E3-6B97-41D8-8627-7962408740F0}"/>
    <hyperlink ref="A22" r:id="rId2" xr:uid="{0757FCA2-B6AF-48F1-BC44-3EF62143FECD}"/>
    <hyperlink ref="A37" r:id="rId3" xr:uid="{8F095010-B486-4282-BFD0-412332B96985}"/>
  </hyperlinks>
  <pageMargins left="0.7" right="0.7" top="0.75" bottom="0.75" header="0.3" footer="0.3"/>
  <pageSetup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David</cp:lastModifiedBy>
  <dcterms:created xsi:type="dcterms:W3CDTF">2019-02-03T16:10:03Z</dcterms:created>
  <dcterms:modified xsi:type="dcterms:W3CDTF">2019-02-06T17:26:00Z</dcterms:modified>
</cp:coreProperties>
</file>